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tats\Stats calculators\"/>
    </mc:Choice>
  </mc:AlternateContent>
  <xr:revisionPtr revIDLastSave="0" documentId="13_ncr:1_{B946C9E7-513B-478B-8121-82530A211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45" i="1"/>
  <c r="B89" i="1" l="1"/>
  <c r="D16" i="2" l="1"/>
  <c r="B68" i="1"/>
  <c r="B16" i="2"/>
  <c r="B17" i="2"/>
  <c r="B19" i="2" s="1"/>
  <c r="B18" i="1"/>
  <c r="B53" i="1" l="1"/>
  <c r="B33" i="1"/>
</calcChain>
</file>

<file path=xl/sharedStrings.xml><?xml version="1.0" encoding="utf-8"?>
<sst xmlns="http://schemas.openxmlformats.org/spreadsheetml/2006/main" count="100" uniqueCount="43">
  <si>
    <t>Value of contrast</t>
  </si>
  <si>
    <t>MS Error</t>
  </si>
  <si>
    <t>Mean 1</t>
  </si>
  <si>
    <t>Mean 2</t>
  </si>
  <si>
    <t>SD 1</t>
  </si>
  <si>
    <t>SD 2</t>
  </si>
  <si>
    <t>Cohen's d =</t>
  </si>
  <si>
    <t>INPUT</t>
  </si>
  <si>
    <t xml:space="preserve">Cohen’s d guidelines </t>
  </si>
  <si>
    <t>d less than .20 is small</t>
  </si>
  <si>
    <t>d between .25 and .75 is moderate</t>
  </si>
  <si>
    <t>d greater than .80 is large</t>
  </si>
  <si>
    <t>SD</t>
  </si>
  <si>
    <t>Sample mean</t>
  </si>
  <si>
    <t>Population mean</t>
  </si>
  <si>
    <t>-------------------------------------------------------------------------------------------------------------------------------------------------------------------------------------------------------------------------------</t>
  </si>
  <si>
    <t>Cohens d (paried/dependent samples t-test)</t>
  </si>
  <si>
    <t xml:space="preserve"> </t>
  </si>
  <si>
    <t>https://memory.psych.mun.ca/models/stats/effect_size.shtml</t>
  </si>
  <si>
    <t>Cohens d using pooled SD (independent samples t-test, anova, - assuming relitively equal n)</t>
  </si>
  <si>
    <t>get the t-value and the df from the output in SPSS</t>
  </si>
  <si>
    <t>Cohens d (one sample t-test)</t>
  </si>
  <si>
    <t>Sample size 1</t>
  </si>
  <si>
    <t>Sample size 2</t>
  </si>
  <si>
    <t>Cohens d using pooled SD unequal n</t>
  </si>
  <si>
    <t>Meyers p. 246</t>
  </si>
  <si>
    <t>Cohens d for a contrast (assuming homogeneous variances)</t>
  </si>
  <si>
    <t>Cohens d using pooled SD (versastile ver)</t>
  </si>
  <si>
    <t>Value of the contrast</t>
  </si>
  <si>
    <t>SD pooled (after sqr)</t>
  </si>
  <si>
    <t>SD 3</t>
  </si>
  <si>
    <t>SD 4</t>
  </si>
  <si>
    <t>SD 5</t>
  </si>
  <si>
    <t>SD 6</t>
  </si>
  <si>
    <t>Sample size 3</t>
  </si>
  <si>
    <t>Sample size 4</t>
  </si>
  <si>
    <t>Sample size 5</t>
  </si>
  <si>
    <t>Sample size 6</t>
  </si>
  <si>
    <t xml:space="preserve">SD pooled </t>
  </si>
  <si>
    <t>r (correlation)</t>
  </si>
  <si>
    <t xml:space="preserve">* If no r availble use = t^2/(t^2+df) to estimate </t>
  </si>
  <si>
    <t>Here we have applied a correction at the end</t>
  </si>
  <si>
    <t>note. Absolute value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</si>
</sst>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1" applyFont="1"/>
    <xf numFmtId="0" fontId="6" fillId="3" borderId="2" xfId="2" applyFont="1"/>
    <xf numFmtId="0" fontId="9" fillId="4" borderId="0" xfId="3" applyFont="1"/>
    <xf numFmtId="0" fontId="1" fillId="2" borderId="1" xfId="1"/>
    <xf numFmtId="0" fontId="10" fillId="0" borderId="0" xfId="0" applyFont="1"/>
    <xf numFmtId="0" fontId="0" fillId="5" borderId="0" xfId="0" applyFill="1"/>
    <xf numFmtId="0" fontId="8" fillId="5" borderId="0" xfId="0" applyFont="1" applyFill="1"/>
    <xf numFmtId="0" fontId="3" fillId="0" borderId="0" xfId="0" quotePrefix="1" applyFont="1"/>
    <xf numFmtId="0" fontId="11" fillId="0" borderId="0" xfId="0" applyFont="1"/>
    <xf numFmtId="0" fontId="0" fillId="0" borderId="0" xfId="0" applyFill="1"/>
    <xf numFmtId="0" fontId="8" fillId="0" borderId="0" xfId="0" applyFont="1" applyFill="1"/>
    <xf numFmtId="164" fontId="6" fillId="3" borderId="2" xfId="2" applyNumberFormat="1" applyFont="1"/>
  </cellXfs>
  <cellStyles count="4">
    <cellStyle name="Good" xfId="3" builtinId="26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26</xdr:row>
      <xdr:rowOff>76200</xdr:rowOff>
    </xdr:from>
    <xdr:to>
      <xdr:col>7</xdr:col>
      <xdr:colOff>0</xdr:colOff>
      <xdr:row>30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2B16D-3361-4D18-AEE7-864E63BDE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5219700"/>
          <a:ext cx="249555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15</xdr:row>
      <xdr:rowOff>66675</xdr:rowOff>
    </xdr:from>
    <xdr:to>
      <xdr:col>5</xdr:col>
      <xdr:colOff>257175</xdr:colOff>
      <xdr:row>19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971836-34ED-4F9A-9DF2-64823430B76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7150" y="3028950"/>
          <a:ext cx="1590675" cy="895350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14</xdr:row>
      <xdr:rowOff>180975</xdr:rowOff>
    </xdr:from>
    <xdr:to>
      <xdr:col>7</xdr:col>
      <xdr:colOff>1733550</xdr:colOff>
      <xdr:row>19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96FC98-495F-4E4A-AA79-07A39F4A9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95950" y="2943225"/>
          <a:ext cx="2457450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63</xdr:row>
      <xdr:rowOff>9525</xdr:rowOff>
    </xdr:from>
    <xdr:to>
      <xdr:col>7</xdr:col>
      <xdr:colOff>266700</xdr:colOff>
      <xdr:row>68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A84407-889C-475B-9889-BAC49437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0944225"/>
          <a:ext cx="23622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76</xdr:row>
      <xdr:rowOff>38100</xdr:rowOff>
    </xdr:from>
    <xdr:to>
      <xdr:col>7</xdr:col>
      <xdr:colOff>2447925</xdr:colOff>
      <xdr:row>80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33115B-9978-48EB-B934-EFC4D881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3573125"/>
          <a:ext cx="3476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2</xdr:row>
      <xdr:rowOff>81445</xdr:rowOff>
    </xdr:from>
    <xdr:to>
      <xdr:col>5</xdr:col>
      <xdr:colOff>385762</xdr:colOff>
      <xdr:row>4</xdr:row>
      <xdr:rowOff>185171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DB00CC-17A1-483F-B211-5D07C8A99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524250" y="481495"/>
          <a:ext cx="985837" cy="50377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40</xdr:row>
      <xdr:rowOff>152400</xdr:rowOff>
    </xdr:from>
    <xdr:to>
      <xdr:col>7</xdr:col>
      <xdr:colOff>2160814</xdr:colOff>
      <xdr:row>44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114CEC2-E77A-43EB-A034-6604076E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8096250"/>
          <a:ext cx="458016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workbookViewId="0">
      <selection activeCell="D7" sqref="D7"/>
    </sheetView>
  </sheetViews>
  <sheetFormatPr defaultRowHeight="15" x14ac:dyDescent="0.25"/>
  <cols>
    <col min="1" max="1" width="22.140625" customWidth="1"/>
    <col min="2" max="2" width="12.28515625" customWidth="1"/>
    <col min="8" max="8" width="54.42578125" customWidth="1"/>
  </cols>
  <sheetData>
    <row r="1" spans="1:8" ht="15.75" x14ac:dyDescent="0.25">
      <c r="A1" s="2"/>
      <c r="B1" s="6" t="s">
        <v>7</v>
      </c>
      <c r="H1" s="7" t="s">
        <v>21</v>
      </c>
    </row>
    <row r="2" spans="1:8" ht="15.75" x14ac:dyDescent="0.25">
      <c r="A2" s="5" t="s">
        <v>13</v>
      </c>
      <c r="B2" s="3">
        <v>22</v>
      </c>
    </row>
    <row r="3" spans="1:8" ht="15.75" x14ac:dyDescent="0.25">
      <c r="A3" s="5" t="s">
        <v>14</v>
      </c>
      <c r="B3" s="3">
        <v>20</v>
      </c>
      <c r="H3" s="9" t="s">
        <v>8</v>
      </c>
    </row>
    <row r="4" spans="1:8" ht="15.75" x14ac:dyDescent="0.25">
      <c r="A4" s="5" t="s">
        <v>12</v>
      </c>
      <c r="B4" s="3">
        <v>5</v>
      </c>
      <c r="H4" s="8" t="s">
        <v>9</v>
      </c>
    </row>
    <row r="5" spans="1:8" ht="15.75" x14ac:dyDescent="0.25">
      <c r="A5" s="2"/>
      <c r="B5" s="1"/>
      <c r="H5" s="8" t="s">
        <v>10</v>
      </c>
    </row>
    <row r="6" spans="1:8" ht="15.75" x14ac:dyDescent="0.25">
      <c r="A6" s="4" t="s">
        <v>6</v>
      </c>
      <c r="B6" s="4">
        <f xml:space="preserve"> ABS(B2 - B3)/B4</f>
        <v>0.4</v>
      </c>
      <c r="H6" s="8" t="s">
        <v>11</v>
      </c>
    </row>
    <row r="8" spans="1:8" x14ac:dyDescent="0.25">
      <c r="H8" s="12" t="s">
        <v>42</v>
      </c>
    </row>
    <row r="10" spans="1:8" ht="15.75" x14ac:dyDescent="0.25">
      <c r="A10" s="10" t="s">
        <v>15</v>
      </c>
    </row>
    <row r="12" spans="1:8" ht="15.75" x14ac:dyDescent="0.25">
      <c r="A12" s="2"/>
      <c r="B12" s="6" t="s">
        <v>7</v>
      </c>
      <c r="C12" s="1"/>
      <c r="D12" s="1"/>
      <c r="E12" s="1"/>
      <c r="H12" s="7" t="s">
        <v>19</v>
      </c>
    </row>
    <row r="13" spans="1:8" ht="15.75" x14ac:dyDescent="0.25">
      <c r="A13" s="5" t="s">
        <v>2</v>
      </c>
      <c r="B13" s="3">
        <v>10.5</v>
      </c>
      <c r="C13" s="1"/>
      <c r="D13" s="1"/>
      <c r="E13" s="1"/>
    </row>
    <row r="14" spans="1:8" ht="15.75" x14ac:dyDescent="0.25">
      <c r="A14" s="5" t="s">
        <v>3</v>
      </c>
      <c r="B14" s="3">
        <v>12</v>
      </c>
      <c r="C14" s="1"/>
      <c r="D14" s="1"/>
      <c r="E14" s="1"/>
    </row>
    <row r="15" spans="1:8" ht="15.75" x14ac:dyDescent="0.25">
      <c r="A15" s="5" t="s">
        <v>4</v>
      </c>
      <c r="B15" s="3">
        <v>1.29</v>
      </c>
      <c r="C15" s="1"/>
      <c r="D15" s="1"/>
      <c r="E15" s="1"/>
    </row>
    <row r="16" spans="1:8" ht="15.75" x14ac:dyDescent="0.25">
      <c r="A16" s="5" t="s">
        <v>5</v>
      </c>
      <c r="B16" s="3">
        <v>1.41</v>
      </c>
      <c r="C16" s="1"/>
      <c r="D16" s="1"/>
      <c r="E16" s="1"/>
    </row>
    <row r="17" spans="1:8" ht="15.75" x14ac:dyDescent="0.25">
      <c r="C17" s="1"/>
      <c r="D17" s="1"/>
      <c r="E17" s="1"/>
    </row>
    <row r="18" spans="1:8" ht="15.75" x14ac:dyDescent="0.25">
      <c r="A18" s="4" t="s">
        <v>6</v>
      </c>
      <c r="B18" s="4">
        <f xml:space="preserve"> ABS(B13 - B14)/SQRT((B15^2+B16^2)/2)</f>
        <v>1.1100153405180098</v>
      </c>
      <c r="C18" s="1"/>
      <c r="D18" s="1"/>
      <c r="E18" s="1"/>
    </row>
    <row r="19" spans="1:8" ht="15.75" x14ac:dyDescent="0.25">
      <c r="C19" s="1"/>
      <c r="D19" s="1"/>
      <c r="E19" s="1"/>
    </row>
    <row r="22" spans="1:8" ht="15.75" x14ac:dyDescent="0.25">
      <c r="A22" s="1"/>
      <c r="B22" s="1"/>
      <c r="C22" s="1"/>
      <c r="D22" s="1"/>
      <c r="E22" s="1"/>
      <c r="H22" s="12" t="s">
        <v>42</v>
      </c>
    </row>
    <row r="23" spans="1:8" ht="15.75" x14ac:dyDescent="0.25">
      <c r="A23" s="10" t="s">
        <v>15</v>
      </c>
    </row>
    <row r="24" spans="1:8" ht="15.75" x14ac:dyDescent="0.25">
      <c r="A24" s="1"/>
      <c r="B24" s="1"/>
      <c r="C24" s="1"/>
      <c r="D24" s="1"/>
      <c r="E24" s="1"/>
    </row>
    <row r="25" spans="1:8" ht="15.75" x14ac:dyDescent="0.25">
      <c r="H25" s="7" t="s">
        <v>16</v>
      </c>
    </row>
    <row r="26" spans="1:8" ht="15.75" x14ac:dyDescent="0.25">
      <c r="A26" s="2"/>
      <c r="B26" s="6" t="s">
        <v>7</v>
      </c>
    </row>
    <row r="27" spans="1:8" ht="15.75" x14ac:dyDescent="0.25">
      <c r="A27" s="5" t="s">
        <v>2</v>
      </c>
      <c r="B27" s="3">
        <v>4.1429</v>
      </c>
      <c r="H27" t="s">
        <v>18</v>
      </c>
    </row>
    <row r="28" spans="1:8" ht="15.75" x14ac:dyDescent="0.25">
      <c r="A28" s="5" t="s">
        <v>3</v>
      </c>
      <c r="B28" s="3">
        <v>2.8571</v>
      </c>
    </row>
    <row r="29" spans="1:8" ht="15.75" x14ac:dyDescent="0.25">
      <c r="A29" s="5" t="s">
        <v>4</v>
      </c>
      <c r="B29" s="3">
        <v>1.6212899999999999</v>
      </c>
    </row>
    <row r="30" spans="1:8" ht="15.75" x14ac:dyDescent="0.25">
      <c r="A30" s="5" t="s">
        <v>5</v>
      </c>
      <c r="B30" s="3">
        <v>1.59015</v>
      </c>
    </row>
    <row r="31" spans="1:8" ht="15.75" x14ac:dyDescent="0.25">
      <c r="A31" s="5" t="s">
        <v>39</v>
      </c>
      <c r="B31" s="3">
        <v>0.105</v>
      </c>
      <c r="H31" s="11" t="s">
        <v>40</v>
      </c>
    </row>
    <row r="32" spans="1:8" ht="15.75" x14ac:dyDescent="0.25">
      <c r="A32" s="2"/>
      <c r="B32" s="1"/>
      <c r="H32" s="11" t="s">
        <v>20</v>
      </c>
    </row>
    <row r="33" spans="1:8" ht="15.75" x14ac:dyDescent="0.25">
      <c r="A33" s="4" t="s">
        <v>6</v>
      </c>
      <c r="B33" s="4">
        <f>ABS(B27-B28)/SQRT(B29^2+B30^2-(2*B31*B29*B30))</f>
        <v>0.5984830886828425</v>
      </c>
    </row>
    <row r="34" spans="1:8" ht="15.75" x14ac:dyDescent="0.25">
      <c r="A34" s="1"/>
      <c r="B34" s="1"/>
      <c r="H34" s="12" t="s">
        <v>42</v>
      </c>
    </row>
    <row r="35" spans="1:8" ht="15.75" x14ac:dyDescent="0.25">
      <c r="A35" s="10" t="s">
        <v>15</v>
      </c>
      <c r="B35" s="1"/>
    </row>
    <row r="36" spans="1:8" ht="15.75" x14ac:dyDescent="0.25">
      <c r="A36" s="1"/>
      <c r="B36" s="1"/>
    </row>
    <row r="37" spans="1:8" ht="15.75" x14ac:dyDescent="0.25">
      <c r="H37" s="7" t="s">
        <v>16</v>
      </c>
    </row>
    <row r="38" spans="1:8" ht="15.75" x14ac:dyDescent="0.25">
      <c r="A38" s="2"/>
      <c r="B38" s="6" t="s">
        <v>7</v>
      </c>
    </row>
    <row r="39" spans="1:8" ht="15.75" x14ac:dyDescent="0.25">
      <c r="A39" s="5" t="s">
        <v>2</v>
      </c>
      <c r="B39" s="3">
        <v>4.1399999999999997</v>
      </c>
      <c r="H39" t="s">
        <v>41</v>
      </c>
    </row>
    <row r="40" spans="1:8" ht="15.75" x14ac:dyDescent="0.25">
      <c r="A40" s="5" t="s">
        <v>3</v>
      </c>
      <c r="B40" s="3">
        <v>2.85</v>
      </c>
    </row>
    <row r="41" spans="1:8" ht="15.75" x14ac:dyDescent="0.25">
      <c r="A41" s="5" t="s">
        <v>4</v>
      </c>
      <c r="B41" s="3">
        <v>1.621</v>
      </c>
    </row>
    <row r="42" spans="1:8" ht="15.75" x14ac:dyDescent="0.25">
      <c r="A42" s="5" t="s">
        <v>5</v>
      </c>
      <c r="B42" s="3">
        <v>1.59</v>
      </c>
    </row>
    <row r="43" spans="1:8" ht="15.75" x14ac:dyDescent="0.25">
      <c r="A43" s="5" t="s">
        <v>39</v>
      </c>
      <c r="B43" s="3">
        <v>0.105283</v>
      </c>
    </row>
    <row r="44" spans="1:8" ht="15.75" x14ac:dyDescent="0.25">
      <c r="A44" s="2"/>
      <c r="B44" s="1"/>
      <c r="C44" s="1"/>
      <c r="D44" s="1"/>
      <c r="E44" s="1"/>
    </row>
    <row r="45" spans="1:8" ht="15.75" x14ac:dyDescent="0.25">
      <c r="A45" s="4" t="s">
        <v>6</v>
      </c>
      <c r="B45" s="14">
        <f>ABS(B39-B40)/SQRT(B41^2+B42^2-2*B43*B41*B42)*SQRT(2*(1-B43))</f>
        <v>0.80344175669161866</v>
      </c>
    </row>
    <row r="46" spans="1:8" ht="15.75" x14ac:dyDescent="0.25">
      <c r="A46" s="1"/>
      <c r="B46" s="1"/>
      <c r="H46" s="12" t="s">
        <v>42</v>
      </c>
    </row>
    <row r="47" spans="1:8" ht="15.75" x14ac:dyDescent="0.25">
      <c r="A47" s="10" t="s">
        <v>15</v>
      </c>
      <c r="B47" s="1"/>
      <c r="C47" s="1"/>
      <c r="D47" s="1"/>
      <c r="E47" s="1"/>
    </row>
    <row r="48" spans="1:8" ht="15.75" x14ac:dyDescent="0.25">
      <c r="A48" s="1"/>
      <c r="B48" s="1"/>
      <c r="C48" s="1"/>
      <c r="D48" s="1"/>
      <c r="E48" s="1"/>
    </row>
    <row r="49" spans="1:9" ht="15.75" x14ac:dyDescent="0.25">
      <c r="A49" s="1"/>
      <c r="B49" s="6" t="s">
        <v>7</v>
      </c>
      <c r="C49" s="1"/>
      <c r="D49" s="1"/>
      <c r="E49" s="1"/>
    </row>
    <row r="50" spans="1:9" ht="15.75" x14ac:dyDescent="0.25">
      <c r="A50" s="5" t="s">
        <v>0</v>
      </c>
      <c r="B50" s="3">
        <v>8</v>
      </c>
      <c r="C50" s="1"/>
      <c r="D50" s="1"/>
      <c r="E50" s="1"/>
      <c r="H50" s="7" t="s">
        <v>26</v>
      </c>
    </row>
    <row r="51" spans="1:9" ht="15.75" x14ac:dyDescent="0.25">
      <c r="A51" s="5" t="s">
        <v>1</v>
      </c>
      <c r="B51" s="3">
        <v>10</v>
      </c>
      <c r="C51" s="1"/>
      <c r="D51" s="1"/>
      <c r="E51" s="1"/>
    </row>
    <row r="52" spans="1:9" ht="15.75" x14ac:dyDescent="0.25">
      <c r="C52" s="1"/>
      <c r="D52" s="1"/>
      <c r="E52" s="1"/>
      <c r="H52" t="s">
        <v>25</v>
      </c>
    </row>
    <row r="53" spans="1:9" ht="15.75" x14ac:dyDescent="0.25">
      <c r="A53" s="4" t="s">
        <v>6</v>
      </c>
      <c r="B53" s="4">
        <f xml:space="preserve"> ABS(B50)/SQRT(B51)</f>
        <v>2.5298221281347035</v>
      </c>
      <c r="C53" s="1"/>
      <c r="D53" s="1"/>
      <c r="E53" s="1"/>
    </row>
    <row r="54" spans="1:9" ht="15.75" x14ac:dyDescent="0.25">
      <c r="A54" s="1"/>
      <c r="B54" s="1"/>
      <c r="C54" s="1"/>
      <c r="D54" s="1"/>
      <c r="E54" s="1"/>
    </row>
    <row r="55" spans="1:9" ht="15.75" x14ac:dyDescent="0.25">
      <c r="A55" s="1"/>
      <c r="B55" s="1"/>
      <c r="C55" s="1"/>
      <c r="D55" s="1"/>
      <c r="E55" s="1"/>
      <c r="H55" t="s">
        <v>17</v>
      </c>
    </row>
    <row r="56" spans="1:9" ht="15.75" x14ac:dyDescent="0.25">
      <c r="C56" s="1"/>
      <c r="D56" s="1"/>
      <c r="E56" s="1"/>
      <c r="H56" s="12" t="s">
        <v>42</v>
      </c>
    </row>
    <row r="57" spans="1:9" ht="15.75" x14ac:dyDescent="0.25">
      <c r="C57" s="1"/>
      <c r="D57" s="1"/>
      <c r="E57" s="1"/>
    </row>
    <row r="58" spans="1:9" ht="15.75" x14ac:dyDescent="0.25">
      <c r="A58" s="10" t="s">
        <v>15</v>
      </c>
    </row>
    <row r="60" spans="1:9" ht="15.75" x14ac:dyDescent="0.25">
      <c r="A60" s="2"/>
      <c r="B60" s="6" t="s">
        <v>7</v>
      </c>
      <c r="C60" s="1"/>
      <c r="D60" s="1"/>
      <c r="E60" s="1"/>
      <c r="H60" s="7" t="s">
        <v>24</v>
      </c>
    </row>
    <row r="61" spans="1:9" ht="15.75" x14ac:dyDescent="0.25">
      <c r="A61" s="5" t="s">
        <v>2</v>
      </c>
      <c r="B61" s="3">
        <v>20</v>
      </c>
      <c r="C61" s="1"/>
      <c r="D61" s="1"/>
      <c r="E61" s="1"/>
    </row>
    <row r="62" spans="1:9" ht="15.75" x14ac:dyDescent="0.25">
      <c r="A62" s="5" t="s">
        <v>3</v>
      </c>
      <c r="B62" s="3">
        <v>15</v>
      </c>
      <c r="C62" s="1"/>
      <c r="D62" s="1"/>
      <c r="E62" s="1"/>
      <c r="H62" t="s">
        <v>18</v>
      </c>
      <c r="I62" s="12"/>
    </row>
    <row r="63" spans="1:9" ht="15.75" x14ac:dyDescent="0.25">
      <c r="A63" s="5" t="s">
        <v>4</v>
      </c>
      <c r="B63" s="3">
        <v>30</v>
      </c>
      <c r="C63" s="1"/>
      <c r="D63" s="1"/>
      <c r="E63" s="1"/>
      <c r="H63" s="13"/>
      <c r="I63" s="12"/>
    </row>
    <row r="64" spans="1:9" ht="15.75" x14ac:dyDescent="0.25">
      <c r="A64" s="5" t="s">
        <v>5</v>
      </c>
      <c r="B64" s="3">
        <v>14</v>
      </c>
      <c r="C64" s="1"/>
      <c r="D64" s="1"/>
      <c r="E64" s="1"/>
      <c r="H64" s="12"/>
      <c r="I64" s="12"/>
    </row>
    <row r="65" spans="1:9" ht="15.75" x14ac:dyDescent="0.25">
      <c r="A65" s="5" t="s">
        <v>22</v>
      </c>
      <c r="B65" s="3">
        <v>20</v>
      </c>
      <c r="C65" s="1"/>
      <c r="D65" s="1"/>
      <c r="E65" s="1"/>
      <c r="H65" s="12"/>
      <c r="I65" s="12"/>
    </row>
    <row r="66" spans="1:9" ht="15.75" x14ac:dyDescent="0.25">
      <c r="A66" s="5" t="s">
        <v>23</v>
      </c>
      <c r="B66" s="3">
        <v>19</v>
      </c>
      <c r="C66" s="1"/>
      <c r="D66" s="1"/>
      <c r="E66" s="1"/>
      <c r="H66" s="12"/>
      <c r="I66" s="12"/>
    </row>
    <row r="67" spans="1:9" ht="15.75" x14ac:dyDescent="0.25">
      <c r="C67" s="1"/>
      <c r="D67" s="1"/>
      <c r="E67" s="1"/>
      <c r="H67" s="12"/>
      <c r="I67" s="12"/>
    </row>
    <row r="68" spans="1:9" ht="15.75" x14ac:dyDescent="0.25">
      <c r="A68" s="4" t="s">
        <v>6</v>
      </c>
      <c r="B68" s="4">
        <f xml:space="preserve"> ABS(B61 - B62)/SQRT(((B65-1)*B63^2+(B66-1)*B64^2)/(B65+B66-2))</f>
        <v>0.21175920849216781</v>
      </c>
      <c r="C68" s="1"/>
      <c r="D68" s="1"/>
      <c r="E68" s="1"/>
      <c r="H68" s="12"/>
      <c r="I68" s="12"/>
    </row>
    <row r="69" spans="1:9" ht="15.75" x14ac:dyDescent="0.25">
      <c r="C69" s="1"/>
      <c r="D69" s="1"/>
      <c r="E69" s="1"/>
      <c r="H69" s="12"/>
      <c r="I69" s="12"/>
    </row>
    <row r="70" spans="1:9" ht="15.75" x14ac:dyDescent="0.25">
      <c r="A70" s="2"/>
      <c r="B70" s="1"/>
      <c r="C70" s="1"/>
      <c r="D70" s="1"/>
      <c r="E70" s="1"/>
    </row>
    <row r="71" spans="1:9" ht="15.75" x14ac:dyDescent="0.25">
      <c r="A71" s="1"/>
      <c r="B71" s="1"/>
      <c r="C71" s="1"/>
      <c r="D71" s="1"/>
      <c r="E71" s="1"/>
      <c r="H71" s="12" t="s">
        <v>42</v>
      </c>
    </row>
    <row r="72" spans="1:9" ht="15.75" x14ac:dyDescent="0.25">
      <c r="A72" s="10" t="s">
        <v>15</v>
      </c>
      <c r="B72" s="1"/>
      <c r="C72" s="1"/>
      <c r="D72" s="1"/>
      <c r="E72" s="1"/>
    </row>
    <row r="73" spans="1:9" ht="15.75" x14ac:dyDescent="0.25">
      <c r="A73" s="1"/>
      <c r="B73" s="1"/>
      <c r="C73" s="1"/>
      <c r="D73" s="1"/>
      <c r="E73" s="1"/>
    </row>
    <row r="74" spans="1:9" ht="15.75" x14ac:dyDescent="0.25">
      <c r="A74" s="2"/>
      <c r="B74" s="6" t="s">
        <v>7</v>
      </c>
      <c r="C74" s="1"/>
      <c r="D74" s="1"/>
      <c r="E74" s="1"/>
      <c r="H74" s="7" t="s">
        <v>27</v>
      </c>
    </row>
    <row r="75" spans="1:9" ht="15.75" x14ac:dyDescent="0.25">
      <c r="A75" s="5" t="s">
        <v>28</v>
      </c>
      <c r="B75" s="3">
        <v>5</v>
      </c>
    </row>
    <row r="76" spans="1:9" ht="15.75" x14ac:dyDescent="0.25">
      <c r="A76" s="5" t="s">
        <v>4</v>
      </c>
      <c r="B76" s="3">
        <v>30</v>
      </c>
    </row>
    <row r="77" spans="1:9" ht="15.75" x14ac:dyDescent="0.25">
      <c r="A77" s="5" t="s">
        <v>5</v>
      </c>
      <c r="B77" s="3">
        <v>14</v>
      </c>
    </row>
    <row r="78" spans="1:9" ht="15.75" x14ac:dyDescent="0.25">
      <c r="A78" s="5" t="s">
        <v>30</v>
      </c>
      <c r="B78" s="3"/>
    </row>
    <row r="79" spans="1:9" ht="15.75" x14ac:dyDescent="0.25">
      <c r="A79" s="5" t="s">
        <v>31</v>
      </c>
      <c r="B79" s="3"/>
    </row>
    <row r="80" spans="1:9" ht="15.75" x14ac:dyDescent="0.25">
      <c r="A80" s="5" t="s">
        <v>32</v>
      </c>
      <c r="B80" s="3"/>
    </row>
    <row r="81" spans="1:8" ht="15.75" x14ac:dyDescent="0.25">
      <c r="A81" s="5" t="s">
        <v>33</v>
      </c>
      <c r="B81" s="3"/>
    </row>
    <row r="82" spans="1:8" ht="15.75" x14ac:dyDescent="0.25">
      <c r="A82" s="5" t="s">
        <v>22</v>
      </c>
      <c r="B82" s="3">
        <v>20</v>
      </c>
    </row>
    <row r="83" spans="1:8" ht="15.75" x14ac:dyDescent="0.25">
      <c r="A83" s="5" t="s">
        <v>23</v>
      </c>
      <c r="B83" s="3">
        <v>19</v>
      </c>
    </row>
    <row r="84" spans="1:8" ht="15.75" x14ac:dyDescent="0.25">
      <c r="A84" s="5" t="s">
        <v>34</v>
      </c>
      <c r="B84" s="3"/>
    </row>
    <row r="85" spans="1:8" ht="15.75" x14ac:dyDescent="0.25">
      <c r="A85" s="5" t="s">
        <v>35</v>
      </c>
      <c r="B85" s="3"/>
    </row>
    <row r="86" spans="1:8" ht="15.75" x14ac:dyDescent="0.25">
      <c r="A86" s="5" t="s">
        <v>36</v>
      </c>
      <c r="B86" s="3"/>
    </row>
    <row r="87" spans="1:8" ht="15.75" x14ac:dyDescent="0.25">
      <c r="A87" s="5" t="s">
        <v>37</v>
      </c>
      <c r="B87" s="3"/>
    </row>
    <row r="89" spans="1:8" ht="15.75" x14ac:dyDescent="0.25">
      <c r="A89" s="4" t="s">
        <v>6</v>
      </c>
      <c r="B89" s="4">
        <f>ABS(B75)/SQRT((((B82-1)*B76^2)+((B83-1)*B77^2)+((B84-1)*B78^2)+((B85-1)*B79^2)+((B86-1)*B80^2)+((B87-1)*B81^2))/(SUM(B82,B83,B84,B85,B86,B87)-COUNT(B82,B83,B84,B85,B86,B87)))</f>
        <v>0.21175920849216781</v>
      </c>
      <c r="H89" s="12" t="s">
        <v>42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defaultRowHeight="15" x14ac:dyDescent="0.25"/>
  <cols>
    <col min="1" max="1" width="25.7109375" customWidth="1"/>
    <col min="2" max="2" width="15.7109375" customWidth="1"/>
  </cols>
  <sheetData>
    <row r="1" spans="1:4" ht="15.75" x14ac:dyDescent="0.25">
      <c r="A1" s="1"/>
      <c r="B1" s="1"/>
      <c r="C1" s="1"/>
    </row>
    <row r="2" spans="1:4" ht="15.75" x14ac:dyDescent="0.25">
      <c r="A2" s="2"/>
      <c r="B2" s="6" t="s">
        <v>7</v>
      </c>
      <c r="C2" s="1"/>
    </row>
    <row r="3" spans="1:4" ht="15.75" x14ac:dyDescent="0.25">
      <c r="A3" s="5" t="s">
        <v>28</v>
      </c>
      <c r="B3" s="3">
        <v>35</v>
      </c>
      <c r="C3" s="1"/>
    </row>
    <row r="4" spans="1:4" ht="15.75" x14ac:dyDescent="0.25">
      <c r="A4" s="5" t="s">
        <v>4</v>
      </c>
      <c r="B4" s="3">
        <v>30</v>
      </c>
      <c r="C4" s="1"/>
    </row>
    <row r="5" spans="1:4" ht="15.75" x14ac:dyDescent="0.25">
      <c r="A5" s="5" t="s">
        <v>5</v>
      </c>
      <c r="B5" s="3">
        <v>14</v>
      </c>
      <c r="C5" s="1"/>
    </row>
    <row r="6" spans="1:4" ht="15.75" x14ac:dyDescent="0.25">
      <c r="A6" s="5" t="s">
        <v>30</v>
      </c>
      <c r="B6" s="3"/>
      <c r="C6" s="1"/>
    </row>
    <row r="7" spans="1:4" ht="15.75" x14ac:dyDescent="0.25">
      <c r="A7" s="5" t="s">
        <v>31</v>
      </c>
      <c r="B7" s="3"/>
      <c r="C7" s="1"/>
    </row>
    <row r="8" spans="1:4" ht="15.75" x14ac:dyDescent="0.25">
      <c r="A8" s="5" t="s">
        <v>32</v>
      </c>
      <c r="B8" s="3"/>
      <c r="C8" s="1"/>
    </row>
    <row r="9" spans="1:4" ht="15.75" x14ac:dyDescent="0.25">
      <c r="A9" s="5" t="s">
        <v>33</v>
      </c>
      <c r="B9" s="3"/>
    </row>
    <row r="10" spans="1:4" ht="15.75" x14ac:dyDescent="0.25">
      <c r="A10" s="5" t="s">
        <v>22</v>
      </c>
      <c r="B10" s="3">
        <v>20</v>
      </c>
    </row>
    <row r="11" spans="1:4" ht="15.75" x14ac:dyDescent="0.25">
      <c r="A11" s="5" t="s">
        <v>23</v>
      </c>
      <c r="B11" s="3">
        <v>19</v>
      </c>
    </row>
    <row r="12" spans="1:4" ht="15.75" x14ac:dyDescent="0.25">
      <c r="A12" s="5" t="s">
        <v>34</v>
      </c>
      <c r="B12" s="3"/>
    </row>
    <row r="13" spans="1:4" ht="15.75" x14ac:dyDescent="0.25">
      <c r="A13" s="5" t="s">
        <v>35</v>
      </c>
      <c r="B13" s="3"/>
    </row>
    <row r="14" spans="1:4" ht="15.75" x14ac:dyDescent="0.25">
      <c r="A14" s="5" t="s">
        <v>36</v>
      </c>
      <c r="B14" s="3"/>
    </row>
    <row r="15" spans="1:4" ht="15.75" x14ac:dyDescent="0.25">
      <c r="A15" s="5" t="s">
        <v>37</v>
      </c>
      <c r="B15" s="3"/>
    </row>
    <row r="16" spans="1:4" ht="15.75" x14ac:dyDescent="0.25">
      <c r="A16" s="4" t="s">
        <v>38</v>
      </c>
      <c r="B16" s="4">
        <f>(((B10-1)*B4^2)+((B11-1)*B5^2)+((B12-1)*B6^2)+((B13-1)*B7^2)+((B14-1)*B8^2)+((B15-1)*B9^2))/((B10-1)+(B11-1)+(B12-1)+(B13-1)+(B14-1)+(B15-1))</f>
        <v>625.09090909090912</v>
      </c>
      <c r="D16">
        <f>((B10-1)+(B11-1)+(B12-1)+(B13-1)+(B14-1)+(B15-1))</f>
        <v>33</v>
      </c>
    </row>
    <row r="17" spans="1:2" ht="15.75" x14ac:dyDescent="0.25">
      <c r="A17" s="4" t="s">
        <v>29</v>
      </c>
      <c r="B17" s="4">
        <f xml:space="preserve"> SQRT(B16)</f>
        <v>25.001818115707287</v>
      </c>
    </row>
    <row r="19" spans="1:2" ht="15.75" x14ac:dyDescent="0.25">
      <c r="A19" s="4" t="s">
        <v>6</v>
      </c>
      <c r="B19" s="4">
        <f xml:space="preserve"> ABS(B3 )/B17</f>
        <v>1.3998981929242738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JoJo</cp:lastModifiedBy>
  <dcterms:created xsi:type="dcterms:W3CDTF">2014-02-04T04:29:42Z</dcterms:created>
  <dcterms:modified xsi:type="dcterms:W3CDTF">2022-10-30T15:27:06Z</dcterms:modified>
</cp:coreProperties>
</file>