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oogle Drive\SCRANTON\Research methods and statistics 2\Excel example\Facotrial ANOVA\"/>
    </mc:Choice>
  </mc:AlternateContent>
  <xr:revisionPtr revIDLastSave="0" documentId="13_ncr:1_{CA6A16DB-AB05-42DC-96A2-5B207A34CD9A}" xr6:coauthVersionLast="47" xr6:coauthVersionMax="47" xr10:uidLastSave="{00000000-0000-0000-0000-000000000000}"/>
  <bookViews>
    <workbookView xWindow="780" yWindow="375" windowWidth="21135" windowHeight="15225" xr2:uid="{098FE04D-BE09-44A2-A00C-E15A83289246}"/>
  </bookViews>
  <sheets>
    <sheet name="Sheet4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4" l="1"/>
  <c r="H6" i="4"/>
  <c r="H5" i="4"/>
  <c r="H4" i="4"/>
  <c r="H3" i="4"/>
  <c r="E14" i="4"/>
  <c r="C14" i="4"/>
  <c r="D14" i="4"/>
  <c r="B14" i="4"/>
  <c r="E6" i="4"/>
  <c r="E12" i="4"/>
  <c r="C12" i="4"/>
  <c r="D12" i="4"/>
  <c r="B12" i="4"/>
  <c r="C6" i="4"/>
  <c r="D6" i="4"/>
  <c r="B6" i="4"/>
  <c r="J3" i="4" l="1"/>
  <c r="J6" i="4"/>
  <c r="J4" i="4"/>
  <c r="K4" i="4" l="1"/>
  <c r="L4" i="4" s="1"/>
  <c r="J5" i="4"/>
  <c r="K5" i="4" s="1"/>
  <c r="L5" i="4" s="1"/>
  <c r="K3" i="4"/>
  <c r="L3" i="4" s="1"/>
</calcChain>
</file>

<file path=xl/sharedStrings.xml><?xml version="1.0" encoding="utf-8"?>
<sst xmlns="http://schemas.openxmlformats.org/spreadsheetml/2006/main" count="18" uniqueCount="16">
  <si>
    <t>Cold</t>
  </si>
  <si>
    <t>Warm</t>
  </si>
  <si>
    <t>Hot</t>
  </si>
  <si>
    <t>avg--&gt;</t>
  </si>
  <si>
    <t>deterg</t>
  </si>
  <si>
    <t>temp</t>
  </si>
  <si>
    <t>deterg x temp</t>
  </si>
  <si>
    <t>SS</t>
  </si>
  <si>
    <t>df</t>
  </si>
  <si>
    <t>MS</t>
  </si>
  <si>
    <t>F</t>
  </si>
  <si>
    <t>p-value</t>
  </si>
  <si>
    <t>Gain</t>
  </si>
  <si>
    <t>Tide</t>
  </si>
  <si>
    <t>total (corrected)</t>
  </si>
  <si>
    <t>within/error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</si>
</sst>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"/>
    <numFmt numFmtId="165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0" xfId="0" applyFill="1"/>
    <xf numFmtId="164" fontId="0" fillId="0" borderId="0" xfId="0" applyNumberFormat="1"/>
    <xf numFmtId="165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10</xdr:row>
      <xdr:rowOff>123825</xdr:rowOff>
    </xdr:from>
    <xdr:to>
      <xdr:col>13</xdr:col>
      <xdr:colOff>1009650</xdr:colOff>
      <xdr:row>27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0453C9A-32CF-B40B-7464-F4A58BA28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2028825"/>
          <a:ext cx="6505575" cy="3190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C1A95-F68F-4D9F-9350-F37ABACC035A}">
  <dimension ref="A1:L14"/>
  <sheetViews>
    <sheetView tabSelected="1" workbookViewId="0">
      <selection activeCell="Q25" sqref="Q25"/>
    </sheetView>
  </sheetViews>
  <sheetFormatPr defaultRowHeight="15" x14ac:dyDescent="0.25"/>
  <cols>
    <col min="7" max="7" width="15" customWidth="1"/>
    <col min="9" max="9" width="15.85546875" customWidth="1"/>
    <col min="10" max="10" width="12.42578125" customWidth="1"/>
    <col min="12" max="12" width="11.5703125" bestFit="1" customWidth="1"/>
    <col min="14" max="14" width="15.42578125" bestFit="1" customWidth="1"/>
  </cols>
  <sheetData>
    <row r="1" spans="1:12" x14ac:dyDescent="0.25">
      <c r="B1" s="4" t="s">
        <v>0</v>
      </c>
      <c r="C1" s="4" t="s">
        <v>1</v>
      </c>
      <c r="D1" s="4" t="s">
        <v>2</v>
      </c>
    </row>
    <row r="2" spans="1:12" x14ac:dyDescent="0.25">
      <c r="A2" s="7" t="s">
        <v>13</v>
      </c>
      <c r="B2">
        <v>4</v>
      </c>
      <c r="C2">
        <v>7</v>
      </c>
      <c r="D2">
        <v>10</v>
      </c>
      <c r="G2" s="1"/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</row>
    <row r="3" spans="1:12" x14ac:dyDescent="0.25">
      <c r="B3">
        <v>5</v>
      </c>
      <c r="C3">
        <v>9</v>
      </c>
      <c r="D3">
        <v>12</v>
      </c>
      <c r="G3" s="1" t="s">
        <v>4</v>
      </c>
      <c r="H3">
        <f>4*3*SUM((E6-E14)^2,(E12-E14)^2)</f>
        <v>20.166666666666679</v>
      </c>
      <c r="I3">
        <v>1</v>
      </c>
      <c r="J3">
        <f>H3/I3</f>
        <v>20.166666666666679</v>
      </c>
      <c r="K3">
        <f xml:space="preserve"> J3/J6</f>
        <v>9.8108108108108176</v>
      </c>
      <c r="L3" s="5">
        <f xml:space="preserve"> _xlfn.F.DIST.RT(K3, 1,18)</f>
        <v>5.7584397948140659E-3</v>
      </c>
    </row>
    <row r="4" spans="1:12" x14ac:dyDescent="0.25">
      <c r="B4">
        <v>6</v>
      </c>
      <c r="C4">
        <v>8</v>
      </c>
      <c r="D4">
        <v>11</v>
      </c>
      <c r="G4" s="1" t="s">
        <v>5</v>
      </c>
      <c r="H4">
        <f xml:space="preserve"> 4 * 2 * SUM((B14-E14)^2, (C14-E14)^2, (D14-E14)^2)</f>
        <v>200.33333333333331</v>
      </c>
      <c r="I4">
        <v>2</v>
      </c>
      <c r="J4">
        <f>H4/I4</f>
        <v>100.16666666666666</v>
      </c>
      <c r="K4">
        <f xml:space="preserve"> J4/J6</f>
        <v>48.729729729729726</v>
      </c>
      <c r="L4" s="5">
        <f xml:space="preserve"> _xlfn.F.DIST.RT(K4,2,18)</f>
        <v>5.4398492715894902E-8</v>
      </c>
    </row>
    <row r="5" spans="1:12" x14ac:dyDescent="0.25">
      <c r="B5">
        <v>5</v>
      </c>
      <c r="C5">
        <v>12</v>
      </c>
      <c r="D5">
        <v>9</v>
      </c>
      <c r="G5" s="1" t="s">
        <v>6</v>
      </c>
      <c r="H5">
        <f xml:space="preserve"> 4 *SUM((B6-E6-B14+E14)^2, (C6-E6-C14+E14)^2, (D6-E6-D14+E14)^2,  (B12-E12-B14+E14)^2, (C12-E12-C14+E14)^2,  (D12-E12-D14+E14)^2)</f>
        <v>16.333333333333332</v>
      </c>
      <c r="I5">
        <v>2</v>
      </c>
      <c r="J5">
        <f>H5/I5</f>
        <v>8.1666666666666661</v>
      </c>
      <c r="K5">
        <f xml:space="preserve"> J5/J6</f>
        <v>3.9729729729729732</v>
      </c>
      <c r="L5" s="5">
        <f xml:space="preserve"> _xlfn.F.DIST.RT(K5, 2,18)</f>
        <v>3.722433647470462E-2</v>
      </c>
    </row>
    <row r="6" spans="1:12" x14ac:dyDescent="0.25">
      <c r="A6" t="s">
        <v>3</v>
      </c>
      <c r="B6" s="2">
        <f xml:space="preserve"> AVERAGE(B2:B5)</f>
        <v>5</v>
      </c>
      <c r="C6" s="2">
        <f t="shared" ref="C6:D6" si="0" xml:space="preserve"> AVERAGE(C2:C5)</f>
        <v>9</v>
      </c>
      <c r="D6" s="2">
        <f t="shared" si="0"/>
        <v>10.5</v>
      </c>
      <c r="E6" s="3">
        <f xml:space="preserve"> AVERAGE(B2:D5)</f>
        <v>8.1666666666666661</v>
      </c>
      <c r="G6" s="1" t="s">
        <v>15</v>
      </c>
      <c r="H6" s="6">
        <f xml:space="preserve"> (B2-B6)^2 + (B3-B6)^2 + (B4-B6)^2 + (B5-B6)^2 + (C2-C6)^2 + (C3-C6)^2 + (C4-C6)^2 + (C5-C6)^2 + (D2-D6)^2 + (D3-D6)^2 + (D4-D6)^2 + (D5-D6)^2 + (B8-B12)^2 + (B9-B12)^2 + (B10-B12)^2 + (B11-B12)^2 + (C8-C12)^2 + (C9-C12)^2 + (C10-C12)^2 + (C11-C12)^2 + (D8-D12)^2 + (D9-D12)^2 + (D10-D12)^2 + (D11-D12)^2</f>
        <v>37</v>
      </c>
      <c r="I6">
        <v>18</v>
      </c>
      <c r="J6">
        <f xml:space="preserve"> H6/(24-6)</f>
        <v>2.0555555555555554</v>
      </c>
    </row>
    <row r="7" spans="1:12" x14ac:dyDescent="0.25">
      <c r="G7" s="1" t="s">
        <v>14</v>
      </c>
      <c r="H7">
        <f xml:space="preserve"> SUM(H3:H6)</f>
        <v>273.83333333333337</v>
      </c>
      <c r="I7">
        <v>23</v>
      </c>
    </row>
    <row r="8" spans="1:12" x14ac:dyDescent="0.25">
      <c r="A8" s="7" t="s">
        <v>12</v>
      </c>
      <c r="B8">
        <v>6</v>
      </c>
      <c r="C8">
        <v>13</v>
      </c>
      <c r="D8">
        <v>12</v>
      </c>
    </row>
    <row r="9" spans="1:12" x14ac:dyDescent="0.25">
      <c r="B9">
        <v>6</v>
      </c>
      <c r="C9">
        <v>15</v>
      </c>
      <c r="D9">
        <v>13</v>
      </c>
    </row>
    <row r="10" spans="1:12" x14ac:dyDescent="0.25">
      <c r="B10">
        <v>4</v>
      </c>
      <c r="C10">
        <v>12</v>
      </c>
      <c r="D10">
        <v>10</v>
      </c>
    </row>
    <row r="11" spans="1:12" x14ac:dyDescent="0.25">
      <c r="B11">
        <v>4</v>
      </c>
      <c r="C11">
        <v>12</v>
      </c>
      <c r="D11">
        <v>13</v>
      </c>
    </row>
    <row r="12" spans="1:12" x14ac:dyDescent="0.25">
      <c r="A12" t="s">
        <v>3</v>
      </c>
      <c r="B12" s="2">
        <f>AVERAGE(B8:B11)</f>
        <v>5</v>
      </c>
      <c r="C12" s="2">
        <f t="shared" ref="C12:D12" si="1">AVERAGE(C8:C11)</f>
        <v>13</v>
      </c>
      <c r="D12" s="2">
        <f t="shared" si="1"/>
        <v>12</v>
      </c>
      <c r="E12" s="3">
        <f>+AVERAGE(B8:D11)</f>
        <v>10</v>
      </c>
    </row>
    <row r="14" spans="1:12" x14ac:dyDescent="0.25">
      <c r="A14" t="s">
        <v>3</v>
      </c>
      <c r="B14" s="2">
        <f>AVERAGE(B2,B3,B4,B5,B8,B9,B10,B11)</f>
        <v>5</v>
      </c>
      <c r="C14" s="2">
        <f t="shared" ref="C14:D14" si="2">AVERAGE(C2,C3,C4,C5,C8,C9,C10,C11)</f>
        <v>11</v>
      </c>
      <c r="D14" s="2">
        <f t="shared" si="2"/>
        <v>11.25</v>
      </c>
      <c r="E14" s="3">
        <f>AVERAGE(B2:D5, B8:D11)</f>
        <v>9.0833333333333339</v>
      </c>
    </row>
  </sheetData>
  <pageMargins left="0.7" right="0.7" top="0.75" bottom="0.75" header="0.3" footer="0.3"/>
  <ignoredErrors>
    <ignoredError sqref="L4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JoJo</dc:creator>
  <cp:lastModifiedBy>JoJo</cp:lastModifiedBy>
  <dcterms:created xsi:type="dcterms:W3CDTF">2020-06-17T14:59:51Z</dcterms:created>
  <dcterms:modified xsi:type="dcterms:W3CDTF">2023-08-03T13:01:20Z</dcterms:modified>
</cp:coreProperties>
</file>